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jur-juridiquemarches\Marchés SUP 40 KE\Services\Dechets recyclables\2 - DCE\02.V2\DQE-BPU\"/>
    </mc:Choice>
  </mc:AlternateContent>
  <xr:revisionPtr revIDLastSave="0" documentId="13_ncr:1_{9BD61903-4D5C-4241-876E-F32A2309F0DC}" xr6:coauthVersionLast="47" xr6:coauthVersionMax="47" xr10:uidLastSave="{00000000-0000-0000-0000-000000000000}"/>
  <bookViews>
    <workbookView xWindow="28680" yWindow="-120" windowWidth="29040" windowHeight="15720" xr2:uid="{DBD804D6-C838-44E0-8D8D-B9EC084CCDE4}"/>
  </bookViews>
  <sheets>
    <sheet name="DQE" sheetId="1" r:id="rId1"/>
    <sheet name="BPU" sheetId="2" r:id="rId2"/>
  </sheets>
  <definedNames>
    <definedName name="_xlnm.Print_Area" localSheetId="1">BPU!$A$2:$E$34</definedName>
    <definedName name="_xlnm.Print_Area" localSheetId="0">DQE!$A$1:$M$29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35" i="1" l="1"/>
  <c r="B34" i="1"/>
  <c r="B33" i="1"/>
  <c r="B32" i="1"/>
  <c r="D8" i="1"/>
  <c r="E8" i="1" s="1"/>
  <c r="D21" i="1"/>
  <c r="E21" i="1" s="1"/>
  <c r="M21" i="1" s="1"/>
  <c r="J28" i="1"/>
  <c r="K28" i="1" s="1"/>
  <c r="J27" i="1"/>
  <c r="K27" i="1" s="1"/>
  <c r="G28" i="1"/>
  <c r="H28" i="1" s="1"/>
  <c r="M28" i="1" s="1"/>
  <c r="G27" i="1"/>
  <c r="H27" i="1" s="1"/>
  <c r="M27" i="1" s="1"/>
  <c r="D28" i="1"/>
  <c r="E28" i="1" s="1"/>
  <c r="D27" i="1"/>
  <c r="E27" i="1" s="1"/>
  <c r="J22" i="1"/>
  <c r="K22" i="1" s="1"/>
  <c r="J21" i="1"/>
  <c r="K21" i="1" s="1"/>
  <c r="J20" i="1"/>
  <c r="K20" i="1" s="1"/>
  <c r="G22" i="1"/>
  <c r="H22" i="1" s="1"/>
  <c r="G21" i="1"/>
  <c r="H21" i="1" s="1"/>
  <c r="G20" i="1"/>
  <c r="H20" i="1" s="1"/>
  <c r="D22" i="1"/>
  <c r="E22" i="1" s="1"/>
  <c r="D20" i="1"/>
  <c r="E20" i="1" s="1"/>
  <c r="J15" i="1"/>
  <c r="K15" i="1" s="1"/>
  <c r="J14" i="1"/>
  <c r="K14" i="1" s="1"/>
  <c r="G15" i="1"/>
  <c r="H15" i="1" s="1"/>
  <c r="J9" i="1"/>
  <c r="K9" i="1" s="1"/>
  <c r="J8" i="1"/>
  <c r="K8" i="1" s="1"/>
  <c r="G9" i="1"/>
  <c r="G8" i="1"/>
  <c r="H8" i="1" s="1"/>
  <c r="D9" i="1"/>
  <c r="E9" i="1" s="1"/>
  <c r="M9" i="1" s="1"/>
  <c r="G14" i="1"/>
  <c r="H14" i="1" s="1"/>
  <c r="D15" i="1"/>
  <c r="D14" i="1"/>
  <c r="E14" i="1" s="1"/>
  <c r="M14" i="1" s="1"/>
  <c r="H9" i="1"/>
  <c r="E15" i="1"/>
  <c r="M15" i="1" s="1"/>
  <c r="M8" i="1" l="1"/>
  <c r="M22" i="1"/>
  <c r="E16" i="1"/>
  <c r="M20" i="1"/>
  <c r="H16" i="1"/>
  <c r="K16" i="1"/>
  <c r="K10" i="1"/>
  <c r="H29" i="1"/>
  <c r="K29" i="1"/>
  <c r="E10" i="1"/>
  <c r="H23" i="1"/>
  <c r="E29" i="1"/>
  <c r="E23" i="1"/>
  <c r="K23" i="1"/>
  <c r="H10" i="1"/>
  <c r="M16" i="1" l="1"/>
  <c r="M10" i="1"/>
  <c r="M29" i="1"/>
  <c r="M23" i="1"/>
</calcChain>
</file>

<file path=xl/sharedStrings.xml><?xml version="1.0" encoding="utf-8"?>
<sst xmlns="http://schemas.openxmlformats.org/spreadsheetml/2006/main" count="115" uniqueCount="49">
  <si>
    <t>Le candidat compléte seulement l'onglet BPU et s'assure de la cohérence des prix entre la DQE et le BPU</t>
  </si>
  <si>
    <t>Les quantités et les types de contenants indiqués dans les DQE ne sont pas contractuels et servent de base à l'analyse financière</t>
  </si>
  <si>
    <t>type de dechet (fillière)</t>
  </si>
  <si>
    <r>
      <t>Type de contenant equivalent au DQE </t>
    </r>
    <r>
      <rPr>
        <sz val="11"/>
        <color rgb="FFFF0000"/>
        <rFont val="Calibri"/>
        <family val="2"/>
        <scheme val="minor"/>
      </rPr>
      <t>(+/-5% du volume)</t>
    </r>
  </si>
  <si>
    <t>Nombre de contenant</t>
  </si>
  <si>
    <t>Prix unitaire annuel location contenant en € HT</t>
  </si>
  <si>
    <t>nombre de collecte annuelle estimé</t>
  </si>
  <si>
    <t>Prix unitaire collecte en € HT</t>
  </si>
  <si>
    <t>Prix annuel collecte en €HT</t>
  </si>
  <si>
    <t>Quantité annuelle collectée estimée en Tonnes</t>
  </si>
  <si>
    <t>Prix annuel traitement en € HT</t>
  </si>
  <si>
    <t>Taux de TVA </t>
  </si>
  <si>
    <t>Prix annuel en € HT</t>
  </si>
  <si>
    <t>Recyclage en mélange</t>
  </si>
  <si>
    <t>Cartons</t>
  </si>
  <si>
    <t>Orléans MDD</t>
  </si>
  <si>
    <t>Chartres propylées</t>
  </si>
  <si>
    <t>Chartres Le Coudray</t>
  </si>
  <si>
    <t>Orléans la Source</t>
  </si>
  <si>
    <t>Ordures ménagères</t>
  </si>
  <si>
    <t>prix des contenants</t>
  </si>
  <si>
    <t>bac roulant 1000 L +/- 50 L</t>
  </si>
  <si>
    <t>bac roulant 770 L  + / - 40 L</t>
  </si>
  <si>
    <t>bac roulant 660 L  +/- 30 L</t>
  </si>
  <si>
    <t>bac roulant 340 L  +/- 15 L</t>
  </si>
  <si>
    <t>Bac roulant 240 L +/- 10 L</t>
  </si>
  <si>
    <t>Caisse palette 660 L +/- 30 L</t>
  </si>
  <si>
    <t>Le candidat peut proposer d'autres contenants en ajoutant des lignes à la suite.</t>
  </si>
  <si>
    <t>Prix  de collecte</t>
  </si>
  <si>
    <t>Prix unitaire de collecte en € HT</t>
  </si>
  <si>
    <t>Prix collecte mutualisé</t>
  </si>
  <si>
    <t>Prix unitaire de collecte mutualisé</t>
  </si>
  <si>
    <t>commentaire, le candidat indique les filières qu'il mutalise lors de la collecte (exemple : le candidat peut collecter le recyclage en mélange meme temps que le carton et le polystyrène)</t>
  </si>
  <si>
    <t>Prix du traitement des déchets</t>
  </si>
  <si>
    <t>Prix du traitement en € HT à la tonne</t>
  </si>
  <si>
    <t>recyclage en mélange</t>
  </si>
  <si>
    <t>Chartres le Coudray</t>
  </si>
  <si>
    <t>Chartres Propylées</t>
  </si>
  <si>
    <t>Roll grillagé  3000L +/- 150L</t>
  </si>
  <si>
    <t>Benne férmée 5000 L +/-250L</t>
  </si>
  <si>
    <t>Benne férmée 5000L  +/- 250 L</t>
  </si>
  <si>
    <t>Prix unitaire mensuel location contenant en € HT</t>
  </si>
  <si>
    <t xml:space="preserve"> 2022/EFS-CPDL/214  -  ENLEVEMENT, TRANSPORT ET TRAITEMENT DES DECHETS NON DANGEREUX DE L’EFS CENTRE-PAYS DE LA LOIRE 
 DQE - non contractuel lot 5</t>
  </si>
  <si>
    <t>Prix annuel de location des contenants en € HT</t>
  </si>
  <si>
    <t>Prix du traitement en € HT à la tonne </t>
  </si>
  <si>
    <t xml:space="preserve"> 2022/EFS-CPDL/214  -  ENLEVEMENT, TRANSPORT ET TRAITEMENT DES DECHETS NON DANGEREUX DE L’EFS CENTRE-PAYS DE LA LOIRE 
 BPU - lot 5</t>
  </si>
  <si>
    <t>Type de contenant equivalent au DQE</t>
  </si>
  <si>
    <t>Orléans la source</t>
  </si>
  <si>
    <t xml:space="preserve">Total sur 48 mois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</si>
</sst>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/>
    <xf numFmtId="0" fontId="0" fillId="3" borderId="4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Border="1"/>
    <xf numFmtId="0" fontId="0" fillId="4" borderId="4" xfId="0" applyFill="1" applyBorder="1"/>
    <xf numFmtId="8" fontId="0" fillId="4" borderId="4" xfId="0" applyNumberFormat="1" applyFill="1" applyBorder="1"/>
    <xf numFmtId="8" fontId="0" fillId="4" borderId="0" xfId="0" applyNumberFormat="1" applyFill="1"/>
    <xf numFmtId="8" fontId="0" fillId="0" borderId="0" xfId="0" applyNumberFormat="1" applyFill="1"/>
    <xf numFmtId="0" fontId="0" fillId="0" borderId="0" xfId="0" applyFill="1"/>
    <xf numFmtId="0" fontId="0" fillId="0" borderId="4" xfId="0" applyFill="1" applyBorder="1"/>
    <xf numFmtId="0" fontId="0" fillId="0" borderId="4" xfId="0" applyFill="1" applyBorder="1" applyAlignment="1">
      <alignment horizontal="left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right" vertical="center" wrapText="1"/>
    </xf>
    <xf numFmtId="44" fontId="0" fillId="4" borderId="4" xfId="1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right"/>
    </xf>
    <xf numFmtId="44" fontId="0" fillId="4" borderId="4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44" fontId="0" fillId="4" borderId="4" xfId="1" applyFont="1" applyFill="1" applyBorder="1"/>
    <xf numFmtId="0" fontId="0" fillId="3" borderId="8" xfId="0" applyFill="1" applyBorder="1" applyAlignment="1">
      <alignment horizontal="center" vertical="center" wrapText="1"/>
    </xf>
    <xf numFmtId="0" fontId="0" fillId="0" borderId="0" xfId="0" applyFont="1"/>
    <xf numFmtId="0" fontId="0" fillId="0" borderId="11" xfId="0" applyBorder="1"/>
    <xf numFmtId="0" fontId="0" fillId="3" borderId="12" xfId="0" applyFill="1" applyBorder="1" applyAlignment="1">
      <alignment horizontal="left" vertical="center" wrapText="1"/>
    </xf>
    <xf numFmtId="0" fontId="0" fillId="0" borderId="13" xfId="0" applyBorder="1"/>
    <xf numFmtId="0" fontId="0" fillId="0" borderId="12" xfId="0" applyBorder="1" applyAlignment="1">
      <alignment wrapText="1"/>
    </xf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0" fillId="6" borderId="17" xfId="0" applyFill="1" applyBorder="1" applyAlignment="1">
      <alignment horizontal="center" vertical="center"/>
    </xf>
    <xf numFmtId="0" fontId="0" fillId="0" borderId="18" xfId="0" applyBorder="1"/>
    <xf numFmtId="0" fontId="0" fillId="0" borderId="19" xfId="0" applyBorder="1"/>
    <xf numFmtId="0" fontId="0" fillId="0" borderId="19" xfId="0" applyBorder="1" applyAlignment="1">
      <alignment horizontal="left" vertical="center"/>
    </xf>
    <xf numFmtId="0" fontId="0" fillId="0" borderId="19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3" borderId="12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0" fillId="3" borderId="8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/>
    </xf>
    <xf numFmtId="0" fontId="3" fillId="0" borderId="4" xfId="0" applyFont="1" applyBorder="1"/>
    <xf numFmtId="8" fontId="0" fillId="0" borderId="4" xfId="0" applyNumberFormat="1" applyBorder="1"/>
    <xf numFmtId="0" fontId="3" fillId="7" borderId="4" xfId="0" applyFont="1" applyFill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04941-136C-4397-97EC-1561D8B80324}">
  <sheetPr>
    <pageSetUpPr fitToPage="1"/>
  </sheetPr>
  <dimension ref="A1:N41"/>
  <sheetViews>
    <sheetView tabSelected="1" topLeftCell="A13" zoomScale="90" zoomScaleNormal="90" workbookViewId="0">
      <selection activeCell="R13" sqref="R13"/>
    </sheetView>
  </sheetViews>
  <sheetFormatPr baseColWidth="10" defaultRowHeight="15" x14ac:dyDescent="0.25"/>
  <cols>
    <col min="1" max="1" width="22.28515625" customWidth="1"/>
    <col min="2" max="2" width="28" customWidth="1"/>
  </cols>
  <sheetData>
    <row r="1" spans="1:14" s="1" customFormat="1" ht="44.25" customHeight="1" thickBot="1" x14ac:dyDescent="0.3">
      <c r="A1" s="38" t="s">
        <v>42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40"/>
    </row>
    <row r="2" spans="1:14" s="1" customFormat="1" x14ac:dyDescent="0.25"/>
    <row r="3" spans="1:14" s="1" customFormat="1" x14ac:dyDescent="0.25">
      <c r="A3" s="23" t="s">
        <v>0</v>
      </c>
      <c r="B3" s="23"/>
      <c r="C3" s="23"/>
      <c r="D3" s="23"/>
      <c r="E3" s="23"/>
      <c r="F3" s="23"/>
      <c r="G3" s="23"/>
      <c r="H3" s="23"/>
    </row>
    <row r="4" spans="1:14" s="1" customFormat="1" x14ac:dyDescent="0.25">
      <c r="A4" s="23" t="s">
        <v>1</v>
      </c>
      <c r="B4" s="23"/>
      <c r="C4" s="23"/>
      <c r="D4" s="23"/>
      <c r="E4" s="23"/>
      <c r="F4" s="23"/>
      <c r="G4" s="23"/>
      <c r="H4" s="23"/>
    </row>
    <row r="5" spans="1:14" s="1" customFormat="1" x14ac:dyDescent="0.25"/>
    <row r="6" spans="1:14" x14ac:dyDescent="0.25">
      <c r="A6" s="41" t="s">
        <v>15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</row>
    <row r="7" spans="1:14" ht="90" x14ac:dyDescent="0.25">
      <c r="A7" s="2" t="s">
        <v>2</v>
      </c>
      <c r="B7" s="2" t="s">
        <v>46</v>
      </c>
      <c r="C7" s="2" t="s">
        <v>4</v>
      </c>
      <c r="D7" s="22" t="s">
        <v>41</v>
      </c>
      <c r="E7" s="22" t="s">
        <v>43</v>
      </c>
      <c r="F7" s="2" t="s">
        <v>6</v>
      </c>
      <c r="G7" s="2" t="s">
        <v>7</v>
      </c>
      <c r="H7" s="2" t="s">
        <v>8</v>
      </c>
      <c r="I7" s="2" t="s">
        <v>9</v>
      </c>
      <c r="J7" s="2" t="s">
        <v>44</v>
      </c>
      <c r="K7" s="2" t="s">
        <v>10</v>
      </c>
      <c r="L7" s="2" t="s">
        <v>11</v>
      </c>
      <c r="M7" s="2" t="s">
        <v>12</v>
      </c>
      <c r="N7" s="3"/>
    </row>
    <row r="8" spans="1:14" x14ac:dyDescent="0.25">
      <c r="A8" s="4" t="s">
        <v>13</v>
      </c>
      <c r="B8" s="5" t="s">
        <v>39</v>
      </c>
      <c r="C8" s="5">
        <v>1</v>
      </c>
      <c r="D8" s="6">
        <f>BPU!B11</f>
        <v>0</v>
      </c>
      <c r="E8" s="6">
        <f>D8*C8</f>
        <v>0</v>
      </c>
      <c r="F8" s="5">
        <v>18</v>
      </c>
      <c r="G8" s="6">
        <f>BPU!B20</f>
        <v>0</v>
      </c>
      <c r="H8" s="6">
        <f>G8*F8</f>
        <v>0</v>
      </c>
      <c r="I8" s="5">
        <v>3.12</v>
      </c>
      <c r="J8" s="6">
        <f>BPU!B33</f>
        <v>0</v>
      </c>
      <c r="K8" s="6">
        <f>J8*I8</f>
        <v>0</v>
      </c>
      <c r="L8" s="5"/>
      <c r="M8" s="6">
        <f>E8+H8+K8</f>
        <v>0</v>
      </c>
    </row>
    <row r="9" spans="1:14" x14ac:dyDescent="0.25">
      <c r="A9" s="4" t="s">
        <v>14</v>
      </c>
      <c r="B9" s="5" t="s">
        <v>22</v>
      </c>
      <c r="C9" s="5">
        <v>2</v>
      </c>
      <c r="D9" s="6">
        <f>BPU!B6</f>
        <v>0</v>
      </c>
      <c r="E9" s="6">
        <f>D9*C9</f>
        <v>0</v>
      </c>
      <c r="F9" s="5">
        <v>52</v>
      </c>
      <c r="G9" s="6">
        <f>BPU!B21</f>
        <v>0</v>
      </c>
      <c r="H9" s="6">
        <f>G9*F9</f>
        <v>0</v>
      </c>
      <c r="I9" s="5">
        <v>3.67</v>
      </c>
      <c r="J9" s="6">
        <f>BPU!B34</f>
        <v>0</v>
      </c>
      <c r="K9" s="6">
        <f>J9*I9</f>
        <v>0</v>
      </c>
      <c r="L9" s="5"/>
      <c r="M9" s="6">
        <f>E9+H9+K9</f>
        <v>0</v>
      </c>
    </row>
    <row r="10" spans="1:14" x14ac:dyDescent="0.25">
      <c r="E10" s="7">
        <f>E8+E9</f>
        <v>0</v>
      </c>
      <c r="H10" s="7">
        <f>H8+H9</f>
        <v>0</v>
      </c>
      <c r="K10" s="7">
        <f>K8+K9</f>
        <v>0</v>
      </c>
      <c r="M10" s="7">
        <f>M8+M9</f>
        <v>0</v>
      </c>
    </row>
    <row r="11" spans="1:14" x14ac:dyDescent="0.25">
      <c r="E11" s="8"/>
      <c r="F11" s="9"/>
      <c r="G11" s="9"/>
      <c r="H11" s="8"/>
      <c r="I11" s="9"/>
      <c r="J11" s="9"/>
      <c r="K11" s="8"/>
      <c r="L11" s="9"/>
      <c r="M11" s="8"/>
    </row>
    <row r="12" spans="1:14" x14ac:dyDescent="0.25">
      <c r="A12" s="42" t="s">
        <v>18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4"/>
    </row>
    <row r="13" spans="1:14" ht="90" x14ac:dyDescent="0.25">
      <c r="A13" s="2" t="s">
        <v>2</v>
      </c>
      <c r="B13" s="2" t="s">
        <v>46</v>
      </c>
      <c r="C13" s="2" t="s">
        <v>4</v>
      </c>
      <c r="D13" s="22" t="s">
        <v>41</v>
      </c>
      <c r="E13" s="22" t="s">
        <v>43</v>
      </c>
      <c r="F13" s="2" t="s">
        <v>6</v>
      </c>
      <c r="G13" s="2" t="s">
        <v>7</v>
      </c>
      <c r="H13" s="2" t="s">
        <v>8</v>
      </c>
      <c r="I13" s="2" t="s">
        <v>9</v>
      </c>
      <c r="J13" s="2" t="s">
        <v>44</v>
      </c>
      <c r="K13" s="2" t="s">
        <v>10</v>
      </c>
      <c r="L13" s="2" t="s">
        <v>11</v>
      </c>
      <c r="M13" s="2" t="s">
        <v>12</v>
      </c>
      <c r="N13" s="3"/>
    </row>
    <row r="14" spans="1:14" x14ac:dyDescent="0.25">
      <c r="A14" s="4" t="s">
        <v>13</v>
      </c>
      <c r="B14" s="5" t="s">
        <v>23</v>
      </c>
      <c r="C14" s="5">
        <v>1</v>
      </c>
      <c r="D14" s="6">
        <f>BPU!B7</f>
        <v>0</v>
      </c>
      <c r="E14" s="6">
        <f>D14*C14</f>
        <v>0</v>
      </c>
      <c r="F14" s="5">
        <v>52</v>
      </c>
      <c r="G14" s="6">
        <f>BPU!B20</f>
        <v>0</v>
      </c>
      <c r="H14" s="6">
        <f>F14*G14</f>
        <v>0</v>
      </c>
      <c r="I14" s="5">
        <v>5.4</v>
      </c>
      <c r="J14" s="6">
        <f>BPU!C20</f>
        <v>0</v>
      </c>
      <c r="K14" s="6">
        <f>I14*J14</f>
        <v>0</v>
      </c>
      <c r="L14" s="5"/>
      <c r="M14" s="6">
        <f>E14+H14+K14</f>
        <v>0</v>
      </c>
    </row>
    <row r="15" spans="1:14" x14ac:dyDescent="0.25">
      <c r="A15" s="4" t="s">
        <v>14</v>
      </c>
      <c r="B15" s="5" t="s">
        <v>24</v>
      </c>
      <c r="C15" s="5">
        <v>1</v>
      </c>
      <c r="D15" s="6">
        <f>BPU!B8</f>
        <v>0</v>
      </c>
      <c r="E15" s="6">
        <f>D15*C15</f>
        <v>0</v>
      </c>
      <c r="F15" s="5">
        <v>52</v>
      </c>
      <c r="G15" s="6">
        <f>BPU!C21</f>
        <v>0</v>
      </c>
      <c r="H15" s="6">
        <f>F15*G15</f>
        <v>0</v>
      </c>
      <c r="I15" s="5">
        <v>0.6</v>
      </c>
      <c r="J15" s="6">
        <f>BPU!C21</f>
        <v>0</v>
      </c>
      <c r="K15" s="6">
        <f>I15*J15</f>
        <v>0</v>
      </c>
      <c r="L15" s="5"/>
      <c r="M15" s="6">
        <f>E15+H15+K15</f>
        <v>0</v>
      </c>
    </row>
    <row r="16" spans="1:14" x14ac:dyDescent="0.25">
      <c r="E16" s="7">
        <f>E14+E15</f>
        <v>0</v>
      </c>
      <c r="H16" s="7">
        <f>H14+H15</f>
        <v>0</v>
      </c>
      <c r="K16" s="7">
        <f>K14+K15</f>
        <v>0</v>
      </c>
      <c r="M16" s="7">
        <f>M14+M15</f>
        <v>0</v>
      </c>
    </row>
    <row r="17" spans="1:14" x14ac:dyDescent="0.25">
      <c r="E17" s="8"/>
      <c r="F17" s="9"/>
      <c r="G17" s="9"/>
      <c r="H17" s="8"/>
      <c r="I17" s="9"/>
      <c r="J17" s="9"/>
      <c r="K17" s="8"/>
      <c r="L17" s="9"/>
      <c r="M17" s="8"/>
    </row>
    <row r="18" spans="1:14" x14ac:dyDescent="0.25">
      <c r="A18" s="42" t="s">
        <v>16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4"/>
    </row>
    <row r="19" spans="1:14" ht="90" x14ac:dyDescent="0.25">
      <c r="A19" s="2" t="s">
        <v>2</v>
      </c>
      <c r="B19" s="2" t="s">
        <v>46</v>
      </c>
      <c r="C19" s="2" t="s">
        <v>4</v>
      </c>
      <c r="D19" s="22" t="s">
        <v>41</v>
      </c>
      <c r="E19" s="22" t="s">
        <v>43</v>
      </c>
      <c r="F19" s="2" t="s">
        <v>6</v>
      </c>
      <c r="G19" s="2" t="s">
        <v>7</v>
      </c>
      <c r="H19" s="2" t="s">
        <v>8</v>
      </c>
      <c r="I19" s="2" t="s">
        <v>9</v>
      </c>
      <c r="J19" s="2" t="s">
        <v>44</v>
      </c>
      <c r="K19" s="2" t="s">
        <v>10</v>
      </c>
      <c r="L19" s="2" t="s">
        <v>11</v>
      </c>
      <c r="M19" s="2" t="s">
        <v>12</v>
      </c>
      <c r="N19" s="3"/>
    </row>
    <row r="20" spans="1:14" x14ac:dyDescent="0.25">
      <c r="A20" s="11" t="s">
        <v>19</v>
      </c>
      <c r="B20" s="5" t="s">
        <v>22</v>
      </c>
      <c r="C20" s="13">
        <v>2</v>
      </c>
      <c r="D20" s="14">
        <f>BPU!B6</f>
        <v>0</v>
      </c>
      <c r="E20" s="14">
        <f>D20*C20</f>
        <v>0</v>
      </c>
      <c r="F20" s="13">
        <v>52</v>
      </c>
      <c r="G20" s="14">
        <f>BPU!D19</f>
        <v>0</v>
      </c>
      <c r="H20" s="14">
        <f>G20*F20</f>
        <v>0</v>
      </c>
      <c r="I20" s="13">
        <v>1.44</v>
      </c>
      <c r="J20" s="14">
        <f>BPU!B32</f>
        <v>0</v>
      </c>
      <c r="K20" s="14">
        <f>J20*I20</f>
        <v>0</v>
      </c>
      <c r="L20" s="12"/>
      <c r="M20" s="16">
        <f>E20+H20+K20</f>
        <v>0</v>
      </c>
      <c r="N20" s="3"/>
    </row>
    <row r="21" spans="1:14" x14ac:dyDescent="0.25">
      <c r="A21" s="4" t="s">
        <v>13</v>
      </c>
      <c r="B21" s="5" t="s">
        <v>40</v>
      </c>
      <c r="C21" s="5">
        <v>1</v>
      </c>
      <c r="D21" s="21">
        <f>BPU!B11</f>
        <v>0</v>
      </c>
      <c r="E21" s="6">
        <f>D21*C21</f>
        <v>0</v>
      </c>
      <c r="F21" s="5">
        <v>18</v>
      </c>
      <c r="G21" s="21">
        <f>BPU!D20</f>
        <v>0</v>
      </c>
      <c r="H21" s="6">
        <f>F21*G21</f>
        <v>0</v>
      </c>
      <c r="I21" s="15">
        <v>0.48</v>
      </c>
      <c r="J21" s="21">
        <f>BPU!B33</f>
        <v>0</v>
      </c>
      <c r="K21" s="6">
        <f>I21*J21</f>
        <v>0</v>
      </c>
      <c r="L21" s="5"/>
      <c r="M21" s="16">
        <f t="shared" ref="M21:M22" si="0">E21+H21+K21</f>
        <v>0</v>
      </c>
    </row>
    <row r="22" spans="1:14" x14ac:dyDescent="0.25">
      <c r="A22" s="4" t="s">
        <v>14</v>
      </c>
      <c r="B22" s="5" t="s">
        <v>21</v>
      </c>
      <c r="C22" s="5">
        <v>1</v>
      </c>
      <c r="D22" s="21">
        <f>BPU!B5</f>
        <v>0</v>
      </c>
      <c r="E22" s="6">
        <f>D22*C22</f>
        <v>0</v>
      </c>
      <c r="F22" s="5">
        <v>52</v>
      </c>
      <c r="G22" s="21">
        <f>BPU!D21</f>
        <v>0</v>
      </c>
      <c r="H22" s="6">
        <f>F22*G22</f>
        <v>0</v>
      </c>
      <c r="I22" s="5">
        <v>0.72</v>
      </c>
      <c r="J22" s="21">
        <f>BPU!B34</f>
        <v>0</v>
      </c>
      <c r="K22" s="6">
        <f>I22*J22</f>
        <v>0</v>
      </c>
      <c r="L22" s="5"/>
      <c r="M22" s="16">
        <f t="shared" si="0"/>
        <v>0</v>
      </c>
    </row>
    <row r="23" spans="1:14" x14ac:dyDescent="0.25">
      <c r="E23" s="7">
        <f>E21+E22</f>
        <v>0</v>
      </c>
      <c r="H23" s="7">
        <f>H21+H22</f>
        <v>0</v>
      </c>
      <c r="K23" s="7">
        <f>K21+K22</f>
        <v>0</v>
      </c>
      <c r="M23" s="7">
        <f>M21+M22</f>
        <v>0</v>
      </c>
    </row>
    <row r="24" spans="1:14" x14ac:dyDescent="0.25">
      <c r="E24" s="8"/>
      <c r="H24" s="8"/>
      <c r="K24" s="8"/>
      <c r="M24" s="8"/>
    </row>
    <row r="25" spans="1:14" x14ac:dyDescent="0.25">
      <c r="A25" s="41" t="s">
        <v>17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</row>
    <row r="26" spans="1:14" ht="90" x14ac:dyDescent="0.25">
      <c r="A26" s="2" t="s">
        <v>2</v>
      </c>
      <c r="B26" s="2" t="s">
        <v>3</v>
      </c>
      <c r="C26" s="2" t="s">
        <v>4</v>
      </c>
      <c r="D26" s="22" t="s">
        <v>41</v>
      </c>
      <c r="E26" s="22" t="s">
        <v>43</v>
      </c>
      <c r="F26" s="2" t="s">
        <v>6</v>
      </c>
      <c r="G26" s="2" t="s">
        <v>7</v>
      </c>
      <c r="H26" s="2" t="s">
        <v>8</v>
      </c>
      <c r="I26" s="2" t="s">
        <v>9</v>
      </c>
      <c r="J26" s="2" t="s">
        <v>44</v>
      </c>
      <c r="K26" s="2" t="s">
        <v>10</v>
      </c>
      <c r="L26" s="2" t="s">
        <v>11</v>
      </c>
      <c r="M26" s="2" t="s">
        <v>12</v>
      </c>
      <c r="N26" s="3"/>
    </row>
    <row r="27" spans="1:14" x14ac:dyDescent="0.25">
      <c r="A27" s="4" t="s">
        <v>13</v>
      </c>
      <c r="B27" s="5" t="s">
        <v>25</v>
      </c>
      <c r="C27" s="5">
        <v>1</v>
      </c>
      <c r="D27" s="6">
        <f>BPU!B9</f>
        <v>0</v>
      </c>
      <c r="E27" s="6">
        <f>D27*C27</f>
        <v>0</v>
      </c>
      <c r="F27" s="5">
        <v>52</v>
      </c>
      <c r="G27" s="6">
        <f>BPU!E20</f>
        <v>0</v>
      </c>
      <c r="H27" s="6">
        <f>F27*G27</f>
        <v>0</v>
      </c>
      <c r="I27" s="5">
        <v>0.47</v>
      </c>
      <c r="J27" s="6">
        <f>BPU!B33</f>
        <v>0</v>
      </c>
      <c r="K27" s="6">
        <f>I27*J27</f>
        <v>0</v>
      </c>
      <c r="L27" s="5"/>
      <c r="M27" s="6">
        <f>E27+H27+K27</f>
        <v>0</v>
      </c>
    </row>
    <row r="28" spans="1:14" x14ac:dyDescent="0.25">
      <c r="A28" s="4" t="s">
        <v>14</v>
      </c>
      <c r="B28" s="5" t="s">
        <v>24</v>
      </c>
      <c r="C28" s="5">
        <v>1</v>
      </c>
      <c r="D28" s="6">
        <f>BPU!B8</f>
        <v>0</v>
      </c>
      <c r="E28" s="6">
        <f>D28*C28</f>
        <v>0</v>
      </c>
      <c r="F28" s="5">
        <v>52</v>
      </c>
      <c r="G28" s="6">
        <f>BPU!E21</f>
        <v>0</v>
      </c>
      <c r="H28" s="6">
        <f>F28*G28</f>
        <v>0</v>
      </c>
      <c r="I28" s="5">
        <v>0.52</v>
      </c>
      <c r="J28" s="6">
        <f>BPU!B34</f>
        <v>0</v>
      </c>
      <c r="K28" s="6">
        <f>I28*J28</f>
        <v>0</v>
      </c>
      <c r="L28" s="5"/>
      <c r="M28" s="6">
        <f>E28+H28+K28</f>
        <v>0</v>
      </c>
    </row>
    <row r="29" spans="1:14" x14ac:dyDescent="0.25">
      <c r="E29" s="7">
        <f>E27+E28</f>
        <v>0</v>
      </c>
      <c r="H29" s="7">
        <f>H27+H28</f>
        <v>0</v>
      </c>
      <c r="K29" s="7">
        <f>K27+K28</f>
        <v>0</v>
      </c>
      <c r="M29" s="7">
        <f>M27+M28</f>
        <v>0</v>
      </c>
    </row>
    <row r="31" spans="1:14" x14ac:dyDescent="0.25">
      <c r="A31" s="4"/>
      <c r="B31" s="55" t="s">
        <v>48</v>
      </c>
    </row>
    <row r="32" spans="1:14" x14ac:dyDescent="0.25">
      <c r="A32" s="53" t="s">
        <v>15</v>
      </c>
      <c r="B32" s="54">
        <f>M10*4</f>
        <v>0</v>
      </c>
    </row>
    <row r="33" spans="1:5" x14ac:dyDescent="0.25">
      <c r="A33" s="53" t="s">
        <v>47</v>
      </c>
      <c r="B33" s="54">
        <f>M16*4</f>
        <v>0</v>
      </c>
    </row>
    <row r="34" spans="1:5" x14ac:dyDescent="0.25">
      <c r="A34" s="53" t="s">
        <v>37</v>
      </c>
      <c r="B34" s="54">
        <f>M23*4</f>
        <v>0</v>
      </c>
    </row>
    <row r="35" spans="1:5" x14ac:dyDescent="0.25">
      <c r="A35" s="53" t="s">
        <v>17</v>
      </c>
      <c r="B35" s="54">
        <f>M29*4</f>
        <v>0</v>
      </c>
    </row>
    <row r="41" spans="1:5" x14ac:dyDescent="0.25">
      <c r="E41" s="1"/>
    </row>
  </sheetData>
  <mergeCells count="5">
    <mergeCell ref="A1:M1"/>
    <mergeCell ref="A6:M6"/>
    <mergeCell ref="A18:M18"/>
    <mergeCell ref="A25:M25"/>
    <mergeCell ref="A12:M12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1508B-1FF6-447B-8427-E1E248369E0F}">
  <sheetPr>
    <pageSetUpPr fitToPage="1"/>
  </sheetPr>
  <dimension ref="A1:E34"/>
  <sheetViews>
    <sheetView workbookViewId="0">
      <selection activeCell="K22" sqref="K22"/>
    </sheetView>
  </sheetViews>
  <sheetFormatPr baseColWidth="10" defaultRowHeight="15" x14ac:dyDescent="0.25"/>
  <cols>
    <col min="1" max="1" width="32.5703125" bestFit="1" customWidth="1"/>
    <col min="2" max="2" width="19.28515625" customWidth="1"/>
    <col min="3" max="3" width="25.5703125" customWidth="1"/>
    <col min="4" max="4" width="17.85546875" customWidth="1"/>
    <col min="5" max="5" width="18.42578125" bestFit="1" customWidth="1"/>
  </cols>
  <sheetData>
    <row r="1" spans="1:5" s="1" customFormat="1" ht="44.25" customHeight="1" thickBot="1" x14ac:dyDescent="0.3">
      <c r="A1" s="38" t="s">
        <v>45</v>
      </c>
      <c r="B1" s="39"/>
      <c r="C1" s="39"/>
      <c r="D1" s="39"/>
      <c r="E1" s="40"/>
    </row>
    <row r="2" spans="1:5" ht="15.75" thickBot="1" x14ac:dyDescent="0.3"/>
    <row r="3" spans="1:5" ht="15.75" thickBot="1" x14ac:dyDescent="0.3">
      <c r="A3" s="45" t="s">
        <v>20</v>
      </c>
      <c r="B3" s="46"/>
    </row>
    <row r="4" spans="1:5" ht="55.5" customHeight="1" x14ac:dyDescent="0.25">
      <c r="A4" s="24"/>
      <c r="B4" s="25" t="s">
        <v>5</v>
      </c>
    </row>
    <row r="5" spans="1:5" x14ac:dyDescent="0.25">
      <c r="A5" s="26" t="s">
        <v>21</v>
      </c>
      <c r="B5" s="27"/>
    </row>
    <row r="6" spans="1:5" x14ac:dyDescent="0.25">
      <c r="A6" s="26" t="s">
        <v>22</v>
      </c>
      <c r="B6" s="27"/>
    </row>
    <row r="7" spans="1:5" x14ac:dyDescent="0.25">
      <c r="A7" s="26" t="s">
        <v>23</v>
      </c>
      <c r="B7" s="27"/>
    </row>
    <row r="8" spans="1:5" x14ac:dyDescent="0.25">
      <c r="A8" s="26" t="s">
        <v>24</v>
      </c>
      <c r="B8" s="27"/>
    </row>
    <row r="9" spans="1:5" x14ac:dyDescent="0.25">
      <c r="A9" s="26" t="s">
        <v>25</v>
      </c>
      <c r="B9" s="27"/>
    </row>
    <row r="10" spans="1:5" x14ac:dyDescent="0.25">
      <c r="A10" s="26" t="s">
        <v>26</v>
      </c>
      <c r="B10" s="27"/>
    </row>
    <row r="11" spans="1:5" x14ac:dyDescent="0.25">
      <c r="A11" s="26" t="s">
        <v>39</v>
      </c>
      <c r="B11" s="27"/>
    </row>
    <row r="12" spans="1:5" ht="15.75" thickBot="1" x14ac:dyDescent="0.3">
      <c r="A12" s="28" t="s">
        <v>38</v>
      </c>
      <c r="B12" s="29"/>
    </row>
    <row r="14" spans="1:5" x14ac:dyDescent="0.25">
      <c r="A14" t="s">
        <v>27</v>
      </c>
    </row>
    <row r="15" spans="1:5" ht="15.75" thickBot="1" x14ac:dyDescent="0.3"/>
    <row r="16" spans="1:5" ht="15.75" thickBot="1" x14ac:dyDescent="0.3">
      <c r="A16" s="45" t="s">
        <v>28</v>
      </c>
      <c r="B16" s="52"/>
      <c r="C16" s="52"/>
      <c r="D16" s="52"/>
      <c r="E16" s="46"/>
    </row>
    <row r="17" spans="1:5" ht="35.25" customHeight="1" x14ac:dyDescent="0.25">
      <c r="A17" s="24"/>
      <c r="B17" s="50" t="s">
        <v>29</v>
      </c>
      <c r="C17" s="50"/>
      <c r="D17" s="50"/>
      <c r="E17" s="51"/>
    </row>
    <row r="18" spans="1:5" ht="16.5" customHeight="1" x14ac:dyDescent="0.25">
      <c r="A18" s="24"/>
      <c r="B18" s="19" t="s">
        <v>15</v>
      </c>
      <c r="C18" s="19" t="s">
        <v>18</v>
      </c>
      <c r="D18" s="20" t="s">
        <v>37</v>
      </c>
      <c r="E18" s="30" t="s">
        <v>36</v>
      </c>
    </row>
    <row r="19" spans="1:5" ht="16.5" customHeight="1" x14ac:dyDescent="0.25">
      <c r="A19" s="26" t="s">
        <v>19</v>
      </c>
      <c r="B19" s="18"/>
      <c r="C19" s="18"/>
      <c r="D19" s="10"/>
      <c r="E19" s="31"/>
    </row>
    <row r="20" spans="1:5" x14ac:dyDescent="0.25">
      <c r="A20" s="26" t="s">
        <v>13</v>
      </c>
      <c r="B20" s="4"/>
      <c r="C20" s="4"/>
      <c r="D20" s="4"/>
      <c r="E20" s="30"/>
    </row>
    <row r="21" spans="1:5" ht="15.75" thickBot="1" x14ac:dyDescent="0.3">
      <c r="A21" s="28" t="s">
        <v>14</v>
      </c>
      <c r="B21" s="32"/>
      <c r="C21" s="32"/>
      <c r="D21" s="32"/>
      <c r="E21" s="29"/>
    </row>
    <row r="22" spans="1:5" ht="15.75" thickBot="1" x14ac:dyDescent="0.3"/>
    <row r="23" spans="1:5" ht="15.75" thickBot="1" x14ac:dyDescent="0.3">
      <c r="A23" s="47" t="s">
        <v>30</v>
      </c>
      <c r="B23" s="48"/>
      <c r="C23" s="49"/>
    </row>
    <row r="24" spans="1:5" ht="134.25" customHeight="1" x14ac:dyDescent="0.25">
      <c r="A24" s="33"/>
      <c r="B24" s="17" t="s">
        <v>31</v>
      </c>
      <c r="C24" s="25" t="s">
        <v>32</v>
      </c>
    </row>
    <row r="25" spans="1:5" x14ac:dyDescent="0.25">
      <c r="A25" s="34" t="s">
        <v>15</v>
      </c>
      <c r="B25" s="4"/>
      <c r="C25" s="30"/>
    </row>
    <row r="26" spans="1:5" x14ac:dyDescent="0.25">
      <c r="A26" s="34" t="s">
        <v>18</v>
      </c>
      <c r="B26" s="4"/>
      <c r="C26" s="30"/>
    </row>
    <row r="27" spans="1:5" x14ac:dyDescent="0.25">
      <c r="A27" s="35" t="s">
        <v>37</v>
      </c>
      <c r="B27" s="4"/>
      <c r="C27" s="30"/>
    </row>
    <row r="28" spans="1:5" ht="15.75" thickBot="1" x14ac:dyDescent="0.3">
      <c r="A28" s="36" t="s">
        <v>36</v>
      </c>
      <c r="B28" s="32"/>
      <c r="C28" s="29"/>
    </row>
    <row r="29" spans="1:5" ht="15.75" thickBot="1" x14ac:dyDescent="0.3"/>
    <row r="30" spans="1:5" ht="15.75" thickBot="1" x14ac:dyDescent="0.3">
      <c r="A30" s="47" t="s">
        <v>33</v>
      </c>
      <c r="B30" s="49"/>
    </row>
    <row r="31" spans="1:5" ht="30" x14ac:dyDescent="0.25">
      <c r="A31" s="33"/>
      <c r="B31" s="37" t="s">
        <v>34</v>
      </c>
    </row>
    <row r="32" spans="1:5" x14ac:dyDescent="0.25">
      <c r="A32" s="26" t="s">
        <v>19</v>
      </c>
      <c r="B32" s="30"/>
    </row>
    <row r="33" spans="1:2" x14ac:dyDescent="0.25">
      <c r="A33" s="26" t="s">
        <v>35</v>
      </c>
      <c r="B33" s="30"/>
    </row>
    <row r="34" spans="1:2" ht="15.75" thickBot="1" x14ac:dyDescent="0.3">
      <c r="A34" s="28" t="s">
        <v>14</v>
      </c>
      <c r="B34" s="29"/>
    </row>
  </sheetData>
  <mergeCells count="6">
    <mergeCell ref="A1:E1"/>
    <mergeCell ref="A3:B3"/>
    <mergeCell ref="A23:C23"/>
    <mergeCell ref="A30:B30"/>
    <mergeCell ref="B17:E17"/>
    <mergeCell ref="A16:E16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27E268600E6EB438059A25686214DB2" ma:contentTypeVersion="3" ma:contentTypeDescription="Crée un document." ma:contentTypeScope="" ma:versionID="50a46cb910d8ceaf2afaf95b78fe0103">
  <xsd:schema xmlns:xsd="http://www.w3.org/2001/XMLSchema" xmlns:xs="http://www.w3.org/2001/XMLSchema" xmlns:p="http://schemas.microsoft.com/office/2006/metadata/properties" xmlns:ns2="5b747c05-9951-4cfd-9e97-78b7df05a326" targetNamespace="http://schemas.microsoft.com/office/2006/metadata/properties" ma:root="true" ma:fieldsID="9355a71014c8e3af18931d64a85e9b94" ns2:_="">
    <xsd:import namespace="5b747c05-9951-4cfd-9e97-78b7df05a32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747c05-9951-4cfd-9e97-78b7df05a32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8918BD-5B14-480E-8B35-21D092214F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926CDE-05B1-450F-A761-775B58E9E175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2006/metadata/properties"/>
    <ds:schemaRef ds:uri="http://purl.org/dc/dcmitype/"/>
    <ds:schemaRef ds:uri="http://schemas.microsoft.com/office/infopath/2007/PartnerControls"/>
    <ds:schemaRef ds:uri="5b747c05-9951-4cfd-9e97-78b7df05a326"/>
  </ds:schemaRefs>
</ds:datastoreItem>
</file>

<file path=customXml/itemProps3.xml><?xml version="1.0" encoding="utf-8"?>
<ds:datastoreItem xmlns:ds="http://schemas.openxmlformats.org/officeDocument/2006/customXml" ds:itemID="{A67CA6E2-068E-4644-B9CC-0145D21399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747c05-9951-4cfd-9e97-78b7df05a3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DQE</vt:lpstr>
      <vt:lpstr>BPU</vt:lpstr>
      <vt:lpstr>BPU!Zone_d_impression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PICHOT Margaux</dc:creator>
  <cp:lastModifiedBy>PICHOT Margaux</cp:lastModifiedBy>
  <cp:lastPrinted>2025-10-30T16:53:08Z</cp:lastPrinted>
  <dcterms:created xsi:type="dcterms:W3CDTF">2025-07-23T12:26:48Z</dcterms:created>
  <dcterms:modified xsi:type="dcterms:W3CDTF">2025-11-14T09:24:56Z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0x010100027E268600E6EB438059A25686214DB2</vt:lpwstr>
  </property>
</Properties>
</file>